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Begroting 2017" sheetId="2" r:id="rId1"/>
  </sheets>
  <calcPr calcId="125725"/>
</workbook>
</file>

<file path=xl/calcChain.xml><?xml version="1.0" encoding="utf-8"?>
<calcChain xmlns="http://schemas.openxmlformats.org/spreadsheetml/2006/main">
  <c r="J103" i="2"/>
  <c r="J97"/>
  <c r="J93"/>
  <c r="J89"/>
  <c r="J84"/>
  <c r="J80"/>
  <c r="J64"/>
  <c r="J60"/>
  <c r="J53"/>
  <c r="J44"/>
  <c r="J30"/>
  <c r="J25"/>
  <c r="J15"/>
  <c r="J9"/>
  <c r="I103"/>
  <c r="I97"/>
  <c r="I93"/>
  <c r="I89"/>
  <c r="I84"/>
  <c r="I80"/>
  <c r="I64"/>
  <c r="I60"/>
  <c r="I53"/>
  <c r="I44"/>
  <c r="I30"/>
  <c r="I25"/>
  <c r="I15"/>
  <c r="I9"/>
  <c r="D9"/>
  <c r="E9"/>
  <c r="G9"/>
  <c r="E15"/>
  <c r="G15"/>
  <c r="D15"/>
  <c r="E25"/>
  <c r="G25"/>
  <c r="D25"/>
  <c r="E30"/>
  <c r="G30"/>
  <c r="D30"/>
  <c r="E44"/>
  <c r="G44"/>
  <c r="D44"/>
  <c r="E53"/>
  <c r="G53"/>
  <c r="D53"/>
  <c r="E60"/>
  <c r="G60"/>
  <c r="D60"/>
  <c r="E64"/>
  <c r="G64"/>
  <c r="D64"/>
  <c r="E80"/>
  <c r="G80"/>
  <c r="D80"/>
  <c r="E84"/>
  <c r="G84"/>
  <c r="D84"/>
  <c r="E89"/>
  <c r="G89"/>
  <c r="D89"/>
  <c r="E93"/>
  <c r="G93"/>
  <c r="D93"/>
  <c r="E97"/>
  <c r="G97"/>
  <c r="D97"/>
  <c r="C97"/>
  <c r="C93"/>
  <c r="G103"/>
  <c r="E103"/>
  <c r="C103"/>
  <c r="C89"/>
  <c r="C84"/>
  <c r="C80"/>
  <c r="C64"/>
  <c r="C60"/>
  <c r="C53"/>
  <c r="G48"/>
  <c r="E48"/>
  <c r="C48"/>
  <c r="C44"/>
  <c r="C30"/>
  <c r="C25"/>
  <c r="C15"/>
  <c r="C9"/>
  <c r="J105" l="1"/>
  <c r="J32"/>
  <c r="E105"/>
  <c r="C105"/>
  <c r="G32"/>
  <c r="I105"/>
  <c r="I32"/>
  <c r="D32"/>
  <c r="D107" s="1"/>
  <c r="E32"/>
  <c r="G105"/>
  <c r="C32"/>
  <c r="J107" l="1"/>
  <c r="E107"/>
  <c r="G107"/>
  <c r="I107"/>
  <c r="C107"/>
</calcChain>
</file>

<file path=xl/sharedStrings.xml><?xml version="1.0" encoding="utf-8"?>
<sst xmlns="http://schemas.openxmlformats.org/spreadsheetml/2006/main" count="174" uniqueCount="123">
  <si>
    <t>baten onroerende zaken</t>
  </si>
  <si>
    <t>80.30</t>
  </si>
  <si>
    <t>80.80</t>
  </si>
  <si>
    <t>rentebaten en dividenden</t>
  </si>
  <si>
    <t>81.10</t>
  </si>
  <si>
    <t>ontvangen interest bank</t>
  </si>
  <si>
    <t>81.20</t>
  </si>
  <si>
    <t>rente hypotheken u/g en leningen u/g</t>
  </si>
  <si>
    <t>81.50</t>
  </si>
  <si>
    <t>bijdragen levend geld</t>
  </si>
  <si>
    <t>83.20</t>
  </si>
  <si>
    <t>83.30</t>
  </si>
  <si>
    <t>83.40</t>
  </si>
  <si>
    <t>door te zenden collecten en bijdragen</t>
  </si>
  <si>
    <t>84.11</t>
  </si>
  <si>
    <t>p.m.</t>
  </si>
  <si>
    <t>84.21</t>
  </si>
  <si>
    <t>lasten overige eigendommen en inventarissen</t>
  </si>
  <si>
    <t>41.31</t>
  </si>
  <si>
    <t>41.32</t>
  </si>
  <si>
    <t>41.33</t>
  </si>
  <si>
    <t>41.34</t>
  </si>
  <si>
    <t>41.39</t>
  </si>
  <si>
    <t>41.89</t>
  </si>
  <si>
    <t>42.99</t>
  </si>
  <si>
    <t>verplichtingen/bijdragen andere organen</t>
  </si>
  <si>
    <t>45.10</t>
  </si>
  <si>
    <t>45.90</t>
  </si>
  <si>
    <t>overige bijdragen en contributies</t>
  </si>
  <si>
    <t>kosten beheer en administratie</t>
  </si>
  <si>
    <t>47.10</t>
  </si>
  <si>
    <t>kosten bestuur</t>
  </si>
  <si>
    <t>47.20</t>
  </si>
  <si>
    <t>bureaubehoeften en drukwerk</t>
  </si>
  <si>
    <t>47.40</t>
  </si>
  <si>
    <t>kosten administratie</t>
  </si>
  <si>
    <t>kosten financiële administratie</t>
  </si>
  <si>
    <t>47.50</t>
  </si>
  <si>
    <t>rentelasten/bankkosten</t>
  </si>
  <si>
    <t>48.11</t>
  </si>
  <si>
    <t>bankkosten</t>
  </si>
  <si>
    <t>diaconaal werk plaatselijk</t>
  </si>
  <si>
    <t>50.10</t>
  </si>
  <si>
    <t>50.60</t>
  </si>
  <si>
    <t>Steunfonds Vluchtelingen</t>
  </si>
  <si>
    <t>Vluchteling Onder Dak</t>
  </si>
  <si>
    <t>diaconaal werk regionaal/provinciaal/landelijk</t>
  </si>
  <si>
    <t>51.11</t>
  </si>
  <si>
    <t>diaconaal werk wereldwijd</t>
  </si>
  <si>
    <t>52.21</t>
  </si>
  <si>
    <t>52.26</t>
  </si>
  <si>
    <t>53.20</t>
  </si>
  <si>
    <t>54.20</t>
  </si>
  <si>
    <t>overige lasten en baten</t>
  </si>
  <si>
    <t>58.50</t>
  </si>
  <si>
    <t>saldo kerktelefoon (+/-)</t>
  </si>
  <si>
    <t>58.60</t>
  </si>
  <si>
    <t>58.80</t>
  </si>
  <si>
    <t>project zonnepanelen</t>
  </si>
  <si>
    <t>Resul 2013</t>
  </si>
  <si>
    <t>Begr 2014</t>
  </si>
  <si>
    <t>Begr 2015</t>
  </si>
  <si>
    <t>BATEN</t>
  </si>
  <si>
    <t>Inkomsten Markt 17 en 17a</t>
  </si>
  <si>
    <t>Inkomsten ongebouwde eigendommen</t>
  </si>
  <si>
    <t>subtotaal</t>
  </si>
  <si>
    <t>Dividend aandelen</t>
  </si>
  <si>
    <t>collecten kerkdiensten - Diakonie</t>
  </si>
  <si>
    <t>giften bestemd voor de diaconie</t>
  </si>
  <si>
    <t>schenkingen/legaten/erfenissen tot € 500,--</t>
  </si>
  <si>
    <t>Doorzenden Landelijk - doelcollecten</t>
  </si>
  <si>
    <t>pm</t>
  </si>
  <si>
    <t>Doorzenden Wereldwijd - doelcollecten</t>
  </si>
  <si>
    <t>TOTAAL BATEN</t>
  </si>
  <si>
    <t>LASTEN</t>
  </si>
  <si>
    <t>Dienstgebouw en woningen onderhoud</t>
  </si>
  <si>
    <t>Dienstgebouw en woningen Belastingen</t>
  </si>
  <si>
    <t>Dienstgebouw en woningen Verzekeringen</t>
  </si>
  <si>
    <t>Dienstgebouw en woningen Energie en Water</t>
  </si>
  <si>
    <t>Gebouwen, overige lasten</t>
  </si>
  <si>
    <t>Overige lasten, Kantoor kerkelijke goederen</t>
  </si>
  <si>
    <t xml:space="preserve">afschrijvingen </t>
  </si>
  <si>
    <t xml:space="preserve"> Afschrijving kerktelefooninstallatie</t>
  </si>
  <si>
    <t>Diaconaal quotum</t>
  </si>
  <si>
    <t>Ondersteunings-cie: Giften en terugontvangsten</t>
  </si>
  <si>
    <t>Bijdrage vakantiekosten doelgroep</t>
  </si>
  <si>
    <t>Kerstgaven</t>
  </si>
  <si>
    <t>Kerstattenties</t>
  </si>
  <si>
    <t>Wijkraad Mattheus &amp; Markus - bestemmingen</t>
  </si>
  <si>
    <t>Wijkraad Lukas - bestemmingen</t>
  </si>
  <si>
    <t>Bijdrage inloopcentrum</t>
  </si>
  <si>
    <t>Verdubbeling 4 bestemmingscollecten</t>
  </si>
  <si>
    <t>Jeugdwerk PKN Wageningen</t>
  </si>
  <si>
    <t>Bijdrage voedselbank</t>
  </si>
  <si>
    <t>Doorzendcollecten regionaal/provinciaal/landelijk</t>
  </si>
  <si>
    <t>Doorzenden doelcollecten wereldwijd, incl derden</t>
  </si>
  <si>
    <t>Rampencollectes verdubbeling</t>
  </si>
  <si>
    <t>Toevoeging aan fondsen</t>
  </si>
  <si>
    <t>Voorziening groot onderhoud</t>
  </si>
  <si>
    <t>Garantstellingen (Inloophuis, Colombia project, Iljo)</t>
  </si>
  <si>
    <t>TOTAAL LASTEN</t>
  </si>
  <si>
    <t>Saldo Baten - Lasten</t>
  </si>
  <si>
    <t>Onderhoudsfonds gebouwen</t>
  </si>
  <si>
    <t>54</t>
  </si>
  <si>
    <t>Ontrekking aan Fondsen</t>
  </si>
  <si>
    <t>Resul 2014</t>
  </si>
  <si>
    <t>Begr 2016</t>
  </si>
  <si>
    <t>Begr 2017</t>
  </si>
  <si>
    <t>Resul 2015</t>
  </si>
  <si>
    <t>Resul 2016</t>
  </si>
  <si>
    <t>€    -</t>
  </si>
  <si>
    <t>82</t>
  </si>
  <si>
    <t>opbrengsten uit stichtingen/kassen en fondsen</t>
  </si>
  <si>
    <t>8290</t>
  </si>
  <si>
    <t xml:space="preserve">overige opbrengsten            </t>
  </si>
  <si>
    <t>€          -</t>
  </si>
  <si>
    <t>€           -</t>
  </si>
  <si>
    <t>2018 Begroting Diakonie PKN Wageningen</t>
  </si>
  <si>
    <t>50.30</t>
  </si>
  <si>
    <t>Overige</t>
  </si>
  <si>
    <t>Begr 2018</t>
  </si>
  <si>
    <t>€      -</t>
  </si>
  <si>
    <t>€         -</t>
  </si>
</sst>
</file>

<file path=xl/styles.xml><?xml version="1.0" encoding="utf-8"?>
<styleSheet xmlns="http://schemas.openxmlformats.org/spreadsheetml/2006/main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12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>
      <protection locked="0"/>
    </xf>
    <xf numFmtId="49" fontId="4" fillId="2" borderId="2" xfId="0" applyNumberFormat="1" applyFont="1" applyFill="1" applyBorder="1"/>
    <xf numFmtId="0" fontId="4" fillId="2" borderId="2" xfId="0" applyFont="1" applyFill="1" applyBorder="1"/>
    <xf numFmtId="49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/>
    <xf numFmtId="49" fontId="2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/>
    <xf numFmtId="49" fontId="1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1" fontId="3" fillId="0" borderId="2" xfId="0" applyNumberFormat="1" applyFont="1" applyBorder="1"/>
    <xf numFmtId="49" fontId="6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2" fillId="0" borderId="2" xfId="0" applyFont="1" applyFill="1" applyBorder="1"/>
    <xf numFmtId="49" fontId="2" fillId="0" borderId="2" xfId="0" applyNumberFormat="1" applyFont="1" applyBorder="1" applyAlignment="1" applyProtection="1">
      <alignment horizontal="left"/>
      <protection locked="0"/>
    </xf>
    <xf numFmtId="49" fontId="3" fillId="0" borderId="2" xfId="0" quotePrefix="1" applyNumberFormat="1" applyFont="1" applyBorder="1" applyAlignment="1" applyProtection="1">
      <alignment horizontal="left"/>
      <protection locked="0"/>
    </xf>
    <xf numFmtId="39" fontId="3" fillId="0" borderId="2" xfId="1" applyNumberFormat="1" applyFont="1" applyBorder="1" applyAlignment="1" applyProtection="1">
      <alignment horizontal="left"/>
    </xf>
    <xf numFmtId="0" fontId="1" fillId="0" borderId="2" xfId="0" applyFont="1" applyBorder="1" applyProtection="1">
      <protection locked="0"/>
    </xf>
    <xf numFmtId="49" fontId="3" fillId="0" borderId="2" xfId="0" quotePrefix="1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>
      <alignment horizontal="left"/>
    </xf>
    <xf numFmtId="0" fontId="2" fillId="0" borderId="2" xfId="0" applyFont="1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1" fontId="3" fillId="4" borderId="2" xfId="0" applyNumberFormat="1" applyFont="1" applyFill="1" applyBorder="1"/>
    <xf numFmtId="49" fontId="0" fillId="0" borderId="2" xfId="0" applyNumberForma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1" fontId="3" fillId="0" borderId="2" xfId="0" applyNumberFormat="1" applyFont="1" applyFill="1" applyBorder="1"/>
    <xf numFmtId="49" fontId="8" fillId="0" borderId="2" xfId="0" applyNumberFormat="1" applyFont="1" applyBorder="1" applyAlignment="1" applyProtection="1">
      <alignment horizontal="left"/>
      <protection locked="0"/>
    </xf>
    <xf numFmtId="1" fontId="2" fillId="0" borderId="2" xfId="0" applyNumberFormat="1" applyFont="1" applyBorder="1"/>
    <xf numFmtId="49" fontId="3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Protection="1">
      <protection locked="0"/>
    </xf>
    <xf numFmtId="1" fontId="2" fillId="0" borderId="2" xfId="0" applyNumberFormat="1" applyFont="1" applyFill="1" applyBorder="1"/>
    <xf numFmtId="49" fontId="0" fillId="0" borderId="0" xfId="0" applyNumberFormat="1"/>
    <xf numFmtId="3" fontId="0" fillId="0" borderId="2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9" fillId="0" borderId="0" xfId="0" applyNumberFormat="1" applyFont="1"/>
    <xf numFmtId="3" fontId="0" fillId="0" borderId="0" xfId="0" applyNumberFormat="1" applyAlignment="1">
      <alignment horizontal="right"/>
    </xf>
    <xf numFmtId="3" fontId="4" fillId="2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/>
    <xf numFmtId="3" fontId="2" fillId="0" borderId="2" xfId="0" applyNumberFormat="1" applyFont="1" applyFill="1" applyBorder="1" applyAlignment="1">
      <alignment horizontal="right"/>
    </xf>
    <xf numFmtId="3" fontId="0" fillId="0" borderId="0" xfId="0" applyNumberFormat="1"/>
    <xf numFmtId="0" fontId="11" fillId="0" borderId="0" xfId="0" applyFont="1"/>
    <xf numFmtId="44" fontId="3" fillId="0" borderId="2" xfId="2" applyFont="1" applyBorder="1" applyAlignment="1">
      <alignment horizontal="right"/>
    </xf>
    <xf numFmtId="44" fontId="2" fillId="0" borderId="2" xfId="2" applyFont="1" applyFill="1" applyBorder="1"/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44" fontId="0" fillId="0" borderId="0" xfId="0" applyNumberFormat="1" applyAlignment="1">
      <alignment horizontal="right"/>
    </xf>
    <xf numFmtId="44" fontId="4" fillId="2" borderId="2" xfId="0" applyNumberFormat="1" applyFont="1" applyFill="1" applyBorder="1" applyAlignment="1">
      <alignment horizontal="center"/>
    </xf>
    <xf numFmtId="44" fontId="3" fillId="3" borderId="2" xfId="0" applyNumberFormat="1" applyFont="1" applyFill="1" applyBorder="1" applyAlignment="1">
      <alignment horizontal="right"/>
    </xf>
    <xf numFmtId="44" fontId="3" fillId="0" borderId="2" xfId="0" applyNumberFormat="1" applyFont="1" applyBorder="1" applyAlignment="1">
      <alignment horizontal="right"/>
    </xf>
    <xf numFmtId="44" fontId="3" fillId="0" borderId="2" xfId="2" applyNumberFormat="1" applyFont="1" applyBorder="1" applyAlignment="1">
      <alignment horizontal="right"/>
    </xf>
    <xf numFmtId="44" fontId="2" fillId="0" borderId="2" xfId="2" applyNumberFormat="1" applyFont="1" applyFill="1" applyBorder="1"/>
    <xf numFmtId="44" fontId="2" fillId="0" borderId="0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2" fillId="0" borderId="2" xfId="0" applyNumberFormat="1" applyFont="1" applyFill="1" applyBorder="1"/>
    <xf numFmtId="0" fontId="2" fillId="0" borderId="2" xfId="0" applyNumberFormat="1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44" fontId="11" fillId="0" borderId="0" xfId="2" applyFont="1" applyFill="1"/>
    <xf numFmtId="0" fontId="0" fillId="0" borderId="0" xfId="0" applyFill="1"/>
    <xf numFmtId="8" fontId="3" fillId="0" borderId="2" xfId="2" applyNumberFormat="1" applyFont="1" applyBorder="1" applyAlignment="1">
      <alignment horizontal="right"/>
    </xf>
    <xf numFmtId="8" fontId="2" fillId="0" borderId="2" xfId="2" applyNumberFormat="1" applyFont="1" applyFill="1" applyBorder="1"/>
  </cellXfs>
  <cellStyles count="3">
    <cellStyle name="Standaard" xfId="0" builtinId="0"/>
    <cellStyle name="Standaard_Toel.Begr.94" xfId="1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topLeftCell="A69" workbookViewId="0">
      <selection activeCell="L107" sqref="L107"/>
    </sheetView>
  </sheetViews>
  <sheetFormatPr defaultRowHeight="15"/>
  <cols>
    <col min="1" max="1" width="8.140625" style="39" customWidth="1"/>
    <col min="2" max="2" width="51.28515625" bestFit="1" customWidth="1"/>
    <col min="3" max="3" width="10.28515625" hidden="1" customWidth="1"/>
    <col min="4" max="4" width="11" style="43" hidden="1" customWidth="1"/>
    <col min="5" max="5" width="9.42578125" style="43" hidden="1" customWidth="1"/>
    <col min="6" max="6" width="12.85546875" style="43" bestFit="1" customWidth="1"/>
    <col min="7" max="7" width="11.85546875" style="43" bestFit="1" customWidth="1"/>
    <col min="8" max="8" width="12.85546875" style="60" bestFit="1" customWidth="1"/>
    <col min="9" max="10" width="11.85546875" style="43" bestFit="1" customWidth="1"/>
    <col min="11" max="11" width="4.42578125" customWidth="1"/>
    <col min="12" max="12" width="10.7109375" bestFit="1" customWidth="1"/>
  </cols>
  <sheetData>
    <row r="1" spans="1:12" ht="23.25">
      <c r="A1" s="42" t="s">
        <v>117</v>
      </c>
    </row>
    <row r="3" spans="1:12">
      <c r="A3" s="4"/>
      <c r="B3" s="5"/>
      <c r="C3" s="5" t="s">
        <v>59</v>
      </c>
      <c r="D3" s="44" t="s">
        <v>105</v>
      </c>
      <c r="E3" s="44" t="s">
        <v>60</v>
      </c>
      <c r="F3" s="44" t="s">
        <v>108</v>
      </c>
      <c r="G3" s="44" t="s">
        <v>61</v>
      </c>
      <c r="H3" s="61" t="s">
        <v>109</v>
      </c>
      <c r="I3" s="44" t="s">
        <v>106</v>
      </c>
      <c r="J3" s="44" t="s">
        <v>107</v>
      </c>
      <c r="K3" s="44"/>
      <c r="L3" s="44" t="s">
        <v>120</v>
      </c>
    </row>
    <row r="4" spans="1:12" ht="15.75">
      <c r="A4" s="6" t="s">
        <v>62</v>
      </c>
      <c r="B4" s="7"/>
      <c r="C4" s="7"/>
      <c r="D4" s="45"/>
      <c r="E4" s="45"/>
      <c r="F4" s="45"/>
      <c r="G4" s="45"/>
      <c r="H4" s="62"/>
      <c r="I4" s="45"/>
      <c r="J4" s="45"/>
      <c r="K4" s="45"/>
      <c r="L4" s="45"/>
    </row>
    <row r="5" spans="1:12">
      <c r="A5" s="8"/>
      <c r="B5" s="9"/>
      <c r="C5" s="10"/>
      <c r="D5" s="46"/>
      <c r="E5" s="46"/>
      <c r="F5" s="46"/>
      <c r="G5" s="46"/>
      <c r="H5" s="63"/>
      <c r="I5" s="46"/>
      <c r="J5" s="46"/>
      <c r="K5" s="46"/>
      <c r="L5" s="46"/>
    </row>
    <row r="6" spans="1:12">
      <c r="A6" s="11">
        <v>80</v>
      </c>
      <c r="B6" s="12" t="s">
        <v>0</v>
      </c>
      <c r="C6" s="10"/>
      <c r="D6" s="46"/>
      <c r="E6" s="46"/>
      <c r="F6" s="46"/>
      <c r="G6" s="46"/>
      <c r="H6" s="63"/>
      <c r="I6" s="46"/>
      <c r="J6" s="46"/>
      <c r="K6" s="46"/>
      <c r="L6" s="46"/>
    </row>
    <row r="7" spans="1:12">
      <c r="A7" s="13" t="s">
        <v>1</v>
      </c>
      <c r="B7" s="14" t="s">
        <v>63</v>
      </c>
      <c r="C7" s="15">
        <v>22385</v>
      </c>
      <c r="D7" s="46">
        <v>24681</v>
      </c>
      <c r="E7" s="46">
        <v>22000</v>
      </c>
      <c r="F7" s="56">
        <v>31919</v>
      </c>
      <c r="G7" s="56">
        <v>26000</v>
      </c>
      <c r="H7" s="64">
        <v>32563</v>
      </c>
      <c r="I7" s="56">
        <v>26000</v>
      </c>
      <c r="J7" s="56">
        <v>26000</v>
      </c>
      <c r="K7" s="56"/>
      <c r="L7" s="74">
        <v>30000</v>
      </c>
    </row>
    <row r="8" spans="1:12">
      <c r="A8" s="13" t="s">
        <v>2</v>
      </c>
      <c r="B8" s="14" t="s">
        <v>64</v>
      </c>
      <c r="C8" s="15">
        <v>10094</v>
      </c>
      <c r="D8" s="46">
        <v>10811</v>
      </c>
      <c r="E8" s="46">
        <v>10000</v>
      </c>
      <c r="F8" s="56">
        <v>87924</v>
      </c>
      <c r="G8" s="56">
        <v>11000</v>
      </c>
      <c r="H8" s="64">
        <v>13054</v>
      </c>
      <c r="I8" s="56">
        <v>11000</v>
      </c>
      <c r="J8" s="56">
        <v>11000</v>
      </c>
      <c r="K8" s="56"/>
      <c r="L8" s="74">
        <v>13000</v>
      </c>
    </row>
    <row r="9" spans="1:12">
      <c r="A9" s="16"/>
      <c r="B9" s="17" t="s">
        <v>65</v>
      </c>
      <c r="C9" s="18">
        <f>SUM(C7:C8)</f>
        <v>32479</v>
      </c>
      <c r="D9" s="47">
        <f>SUM(D7:D8)</f>
        <v>35492</v>
      </c>
      <c r="E9" s="47">
        <f t="shared" ref="E9:G9" si="0">SUM(E7:E8)</f>
        <v>32000</v>
      </c>
      <c r="F9" s="57">
        <v>119843</v>
      </c>
      <c r="G9" s="57">
        <f t="shared" si="0"/>
        <v>37000</v>
      </c>
      <c r="H9" s="65">
        <v>45617</v>
      </c>
      <c r="I9" s="57">
        <f>SUM(I7:I8)</f>
        <v>37000</v>
      </c>
      <c r="J9" s="57">
        <f>SUM(J7:J8)</f>
        <v>37000</v>
      </c>
      <c r="K9" s="57"/>
      <c r="L9" s="75">
        <v>43000</v>
      </c>
    </row>
    <row r="10" spans="1:12">
      <c r="A10" s="13"/>
      <c r="B10" s="14"/>
      <c r="C10" s="10"/>
      <c r="D10" s="46"/>
      <c r="E10" s="46"/>
      <c r="F10" s="56"/>
      <c r="G10" s="56"/>
      <c r="H10" s="64"/>
      <c r="I10" s="56"/>
      <c r="J10" s="56"/>
      <c r="K10" s="56"/>
      <c r="L10" s="56"/>
    </row>
    <row r="11" spans="1:12">
      <c r="A11" s="11">
        <v>81</v>
      </c>
      <c r="B11" s="12" t="s">
        <v>3</v>
      </c>
      <c r="C11" s="10"/>
      <c r="D11" s="46"/>
      <c r="E11" s="46"/>
      <c r="F11" s="56"/>
      <c r="G11" s="56"/>
      <c r="H11" s="64"/>
      <c r="I11" s="56"/>
      <c r="J11" s="56"/>
      <c r="K11" s="56"/>
      <c r="L11" s="56"/>
    </row>
    <row r="12" spans="1:12">
      <c r="A12" s="13" t="s">
        <v>4</v>
      </c>
      <c r="B12" s="14" t="s">
        <v>5</v>
      </c>
      <c r="C12" s="15">
        <v>3334</v>
      </c>
      <c r="D12" s="46">
        <v>3025</v>
      </c>
      <c r="E12" s="46">
        <v>4500</v>
      </c>
      <c r="F12" s="56">
        <v>3026</v>
      </c>
      <c r="G12" s="56">
        <v>3200</v>
      </c>
      <c r="H12" s="64">
        <v>2040</v>
      </c>
      <c r="I12" s="56">
        <v>3200</v>
      </c>
      <c r="J12" s="56">
        <v>3200</v>
      </c>
      <c r="K12" s="56"/>
      <c r="L12" s="74">
        <v>2000</v>
      </c>
    </row>
    <row r="13" spans="1:12">
      <c r="A13" s="13" t="s">
        <v>6</v>
      </c>
      <c r="B13" s="2" t="s">
        <v>7</v>
      </c>
      <c r="C13" s="15">
        <v>12388</v>
      </c>
      <c r="D13" s="46">
        <v>11045</v>
      </c>
      <c r="E13" s="46">
        <v>16000</v>
      </c>
      <c r="F13" s="56">
        <v>8426</v>
      </c>
      <c r="G13" s="56">
        <v>12000</v>
      </c>
      <c r="H13" s="64">
        <v>9912</v>
      </c>
      <c r="I13" s="56">
        <v>11000</v>
      </c>
      <c r="J13" s="56">
        <v>11000</v>
      </c>
      <c r="K13" s="56"/>
      <c r="L13" s="74">
        <v>9200</v>
      </c>
    </row>
    <row r="14" spans="1:12">
      <c r="A14" s="13" t="s">
        <v>8</v>
      </c>
      <c r="B14" s="14" t="s">
        <v>66</v>
      </c>
      <c r="C14" s="15">
        <v>767</v>
      </c>
      <c r="D14" s="46">
        <v>767</v>
      </c>
      <c r="E14" s="46">
        <v>750</v>
      </c>
      <c r="F14" s="56">
        <v>747</v>
      </c>
      <c r="G14" s="56">
        <v>800</v>
      </c>
      <c r="H14" s="64">
        <v>767</v>
      </c>
      <c r="I14" s="56">
        <v>800</v>
      </c>
      <c r="J14" s="56">
        <v>800</v>
      </c>
      <c r="K14" s="56"/>
      <c r="L14" s="74">
        <v>800</v>
      </c>
    </row>
    <row r="15" spans="1:12">
      <c r="A15" s="19"/>
      <c r="B15" s="17" t="s">
        <v>65</v>
      </c>
      <c r="C15" s="18">
        <f>SUM(C12:C14)</f>
        <v>16489</v>
      </c>
      <c r="D15" s="47">
        <f>SUM(D12:D14)</f>
        <v>14837</v>
      </c>
      <c r="E15" s="47">
        <f t="shared" ref="E15:G15" si="1">SUM(E12:E14)</f>
        <v>21250</v>
      </c>
      <c r="F15" s="57">
        <v>12199</v>
      </c>
      <c r="G15" s="57">
        <f t="shared" si="1"/>
        <v>16000</v>
      </c>
      <c r="H15" s="65">
        <v>12719</v>
      </c>
      <c r="I15" s="57">
        <f>SUM(I12:I14)</f>
        <v>15000</v>
      </c>
      <c r="J15" s="57">
        <f t="shared" ref="J15" si="2">SUM(J12:J14)</f>
        <v>15000</v>
      </c>
      <c r="K15" s="57"/>
      <c r="L15" s="75">
        <v>12000</v>
      </c>
    </row>
    <row r="16" spans="1:12">
      <c r="A16" s="19"/>
      <c r="B16" s="17"/>
      <c r="C16" s="18"/>
      <c r="D16" s="47"/>
      <c r="E16" s="47"/>
      <c r="F16" s="57"/>
      <c r="G16" s="57"/>
      <c r="H16" s="65"/>
      <c r="I16" s="57"/>
      <c r="J16" s="57"/>
      <c r="K16" s="57"/>
      <c r="L16" s="57"/>
    </row>
    <row r="17" spans="1:12">
      <c r="A17" s="19" t="s">
        <v>111</v>
      </c>
      <c r="B17" s="58" t="s">
        <v>112</v>
      </c>
      <c r="C17" s="18"/>
      <c r="D17" s="47"/>
      <c r="E17" s="47"/>
      <c r="F17" s="57"/>
      <c r="G17" s="57"/>
      <c r="H17" s="65"/>
      <c r="I17" s="57"/>
      <c r="J17" s="57"/>
      <c r="K17" s="57"/>
      <c r="L17" s="57"/>
    </row>
    <row r="18" spans="1:12">
      <c r="A18" s="13" t="s">
        <v>113</v>
      </c>
      <c r="B18" s="59" t="s">
        <v>114</v>
      </c>
      <c r="C18" s="18"/>
      <c r="D18" s="47"/>
      <c r="E18" s="47"/>
      <c r="F18" s="57" t="s">
        <v>115</v>
      </c>
      <c r="G18" s="57" t="s">
        <v>116</v>
      </c>
      <c r="H18" s="65">
        <v>6595</v>
      </c>
      <c r="I18" s="57" t="s">
        <v>116</v>
      </c>
      <c r="J18" s="57" t="s">
        <v>116</v>
      </c>
      <c r="K18" s="57"/>
      <c r="L18" s="57" t="s">
        <v>121</v>
      </c>
    </row>
    <row r="19" spans="1:12">
      <c r="A19" s="13"/>
      <c r="B19" s="17" t="s">
        <v>65</v>
      </c>
      <c r="C19" s="18"/>
      <c r="D19" s="47"/>
      <c r="E19" s="47"/>
      <c r="F19" s="57" t="s">
        <v>115</v>
      </c>
      <c r="G19" s="57" t="s">
        <v>115</v>
      </c>
      <c r="H19" s="65">
        <v>6595</v>
      </c>
      <c r="I19" s="57" t="s">
        <v>115</v>
      </c>
      <c r="J19" s="57" t="s">
        <v>115</v>
      </c>
      <c r="K19" s="57"/>
      <c r="L19" s="57" t="s">
        <v>121</v>
      </c>
    </row>
    <row r="20" spans="1:12">
      <c r="A20" s="13"/>
      <c r="B20" s="14"/>
      <c r="C20" s="10"/>
      <c r="D20" s="46"/>
      <c r="E20" s="46"/>
      <c r="F20" s="56"/>
      <c r="G20" s="56"/>
      <c r="H20" s="64"/>
      <c r="I20" s="56"/>
      <c r="J20" s="56"/>
      <c r="K20" s="56"/>
      <c r="L20" s="56"/>
    </row>
    <row r="21" spans="1:12">
      <c r="A21" s="11">
        <v>83</v>
      </c>
      <c r="B21" s="12" t="s">
        <v>9</v>
      </c>
      <c r="C21" s="10"/>
      <c r="D21" s="46"/>
      <c r="E21" s="46"/>
      <c r="F21" s="56"/>
      <c r="G21" s="56"/>
      <c r="H21" s="64"/>
      <c r="I21" s="56"/>
      <c r="J21" s="56"/>
      <c r="K21" s="56"/>
      <c r="L21" s="56"/>
    </row>
    <row r="22" spans="1:12">
      <c r="A22" s="20" t="s">
        <v>10</v>
      </c>
      <c r="B22" s="21" t="s">
        <v>67</v>
      </c>
      <c r="C22" s="15">
        <v>17517</v>
      </c>
      <c r="D22" s="46">
        <v>20173</v>
      </c>
      <c r="E22" s="46">
        <v>23000</v>
      </c>
      <c r="F22" s="56">
        <v>13508</v>
      </c>
      <c r="G22" s="56">
        <v>18000</v>
      </c>
      <c r="H22" s="64">
        <v>20790</v>
      </c>
      <c r="I22" s="56">
        <v>20000</v>
      </c>
      <c r="J22" s="56">
        <v>20000</v>
      </c>
      <c r="K22" s="56"/>
      <c r="L22" s="74">
        <v>20000</v>
      </c>
    </row>
    <row r="23" spans="1:12">
      <c r="A23" s="20" t="s">
        <v>11</v>
      </c>
      <c r="B23" s="14" t="s">
        <v>68</v>
      </c>
      <c r="C23" s="15">
        <v>2394</v>
      </c>
      <c r="D23" s="46">
        <v>2038</v>
      </c>
      <c r="E23" s="46">
        <v>3000</v>
      </c>
      <c r="F23" s="56">
        <v>1360</v>
      </c>
      <c r="G23" s="56">
        <v>2500</v>
      </c>
      <c r="H23" s="64">
        <v>5253</v>
      </c>
      <c r="I23" s="56">
        <v>2000</v>
      </c>
      <c r="J23" s="56">
        <v>2000</v>
      </c>
      <c r="K23" s="56"/>
      <c r="L23" s="74">
        <v>1500</v>
      </c>
    </row>
    <row r="24" spans="1:12">
      <c r="A24" s="13" t="s">
        <v>12</v>
      </c>
      <c r="B24" s="14" t="s">
        <v>69</v>
      </c>
      <c r="C24" s="15">
        <v>0</v>
      </c>
      <c r="D24" s="46">
        <v>42250</v>
      </c>
      <c r="E24" s="46">
        <v>0</v>
      </c>
      <c r="F24" s="56">
        <v>0</v>
      </c>
      <c r="G24" s="56">
        <v>0</v>
      </c>
      <c r="H24" s="64" t="s">
        <v>110</v>
      </c>
      <c r="I24" s="56">
        <v>0</v>
      </c>
      <c r="J24" s="56">
        <v>0</v>
      </c>
      <c r="K24" s="56"/>
      <c r="L24" s="56" t="s">
        <v>122</v>
      </c>
    </row>
    <row r="25" spans="1:12">
      <c r="A25" s="19"/>
      <c r="B25" s="17" t="s">
        <v>65</v>
      </c>
      <c r="C25" s="18">
        <f>SUM(C22:C24)</f>
        <v>19911</v>
      </c>
      <c r="D25" s="47">
        <f>SUM(D22:D24)</f>
        <v>64461</v>
      </c>
      <c r="E25" s="47">
        <f t="shared" ref="E25:G25" si="3">SUM(E22:E24)</f>
        <v>26000</v>
      </c>
      <c r="F25" s="57">
        <v>14868</v>
      </c>
      <c r="G25" s="57">
        <f t="shared" si="3"/>
        <v>20500</v>
      </c>
      <c r="H25" s="65">
        <v>26043</v>
      </c>
      <c r="I25" s="57">
        <f>SUM(I22:I24)</f>
        <v>22000</v>
      </c>
      <c r="J25" s="57">
        <f t="shared" ref="J25" si="4">SUM(J22:J24)</f>
        <v>22000</v>
      </c>
      <c r="K25" s="57"/>
      <c r="L25" s="75">
        <v>21500</v>
      </c>
    </row>
    <row r="26" spans="1:12">
      <c r="A26" s="13"/>
      <c r="B26" s="14"/>
      <c r="C26" s="10"/>
      <c r="D26" s="46"/>
      <c r="E26" s="46"/>
      <c r="F26" s="56"/>
      <c r="G26" s="56"/>
      <c r="H26" s="64"/>
      <c r="I26" s="56"/>
      <c r="J26" s="56"/>
      <c r="K26" s="56"/>
      <c r="L26" s="56"/>
    </row>
    <row r="27" spans="1:12">
      <c r="A27" s="11">
        <v>84</v>
      </c>
      <c r="B27" s="22" t="s">
        <v>13</v>
      </c>
      <c r="C27" s="10"/>
      <c r="D27" s="46"/>
      <c r="E27" s="46"/>
      <c r="F27" s="56"/>
      <c r="G27" s="56"/>
      <c r="H27" s="64"/>
      <c r="I27" s="56"/>
      <c r="J27" s="56"/>
      <c r="K27" s="56"/>
      <c r="L27" s="56"/>
    </row>
    <row r="28" spans="1:12">
      <c r="A28" s="23" t="s">
        <v>14</v>
      </c>
      <c r="B28" s="24" t="s">
        <v>70</v>
      </c>
      <c r="C28" s="15">
        <v>10389</v>
      </c>
      <c r="D28" s="46">
        <v>29051</v>
      </c>
      <c r="E28" s="46" t="s">
        <v>71</v>
      </c>
      <c r="F28" s="56">
        <v>6905</v>
      </c>
      <c r="G28" s="56" t="s">
        <v>71</v>
      </c>
      <c r="H28" s="64">
        <v>31781</v>
      </c>
      <c r="I28" s="56" t="s">
        <v>71</v>
      </c>
      <c r="J28" s="56" t="s">
        <v>71</v>
      </c>
      <c r="K28" s="56"/>
      <c r="L28" s="56" t="s">
        <v>71</v>
      </c>
    </row>
    <row r="29" spans="1:12">
      <c r="A29" s="13" t="s">
        <v>16</v>
      </c>
      <c r="B29" s="14" t="s">
        <v>72</v>
      </c>
      <c r="C29" s="15">
        <v>14047</v>
      </c>
      <c r="D29" s="46">
        <v>0</v>
      </c>
      <c r="E29" s="46" t="s">
        <v>71</v>
      </c>
      <c r="F29" s="56">
        <v>0</v>
      </c>
      <c r="G29" s="56" t="s">
        <v>71</v>
      </c>
      <c r="H29" s="64"/>
      <c r="I29" s="56" t="s">
        <v>71</v>
      </c>
      <c r="J29" s="56" t="s">
        <v>71</v>
      </c>
      <c r="K29" s="56"/>
      <c r="L29" s="56" t="s">
        <v>71</v>
      </c>
    </row>
    <row r="30" spans="1:12">
      <c r="A30" s="19"/>
      <c r="B30" s="17" t="s">
        <v>65</v>
      </c>
      <c r="C30" s="18">
        <f>SUM(C27:C29)</f>
        <v>24436</v>
      </c>
      <c r="D30" s="47">
        <f>SUM(D27:D29)</f>
        <v>29051</v>
      </c>
      <c r="E30" s="47">
        <f t="shared" ref="E30:G30" si="5">SUM(E27:E29)</f>
        <v>0</v>
      </c>
      <c r="F30" s="57">
        <v>6905</v>
      </c>
      <c r="G30" s="57">
        <f t="shared" si="5"/>
        <v>0</v>
      </c>
      <c r="H30" s="65">
        <v>31781</v>
      </c>
      <c r="I30" s="57">
        <f>SUM(I27:I29)</f>
        <v>0</v>
      </c>
      <c r="J30" s="57">
        <f t="shared" ref="J30" si="6">SUM(J27:J29)</f>
        <v>0</v>
      </c>
      <c r="K30" s="57"/>
      <c r="L30" s="57" t="s">
        <v>122</v>
      </c>
    </row>
    <row r="31" spans="1:12">
      <c r="A31" s="25"/>
      <c r="B31" s="9"/>
      <c r="C31" s="10"/>
      <c r="D31" s="46"/>
      <c r="E31" s="46"/>
      <c r="F31" s="56"/>
      <c r="G31" s="56"/>
      <c r="H31" s="64"/>
      <c r="I31" s="56"/>
      <c r="J31" s="56"/>
      <c r="K31" s="56"/>
      <c r="L31" s="56"/>
    </row>
    <row r="32" spans="1:12">
      <c r="A32" s="8"/>
      <c r="B32" s="26" t="s">
        <v>73</v>
      </c>
      <c r="C32" s="18">
        <f>C30+C25+C15+C9</f>
        <v>93315</v>
      </c>
      <c r="D32" s="47">
        <f>D30+D25+D15+D9</f>
        <v>143841</v>
      </c>
      <c r="E32" s="47">
        <f t="shared" ref="E32:G32" si="7">E30+E25+E15+E9</f>
        <v>79250</v>
      </c>
      <c r="F32" s="57">
        <v>153815</v>
      </c>
      <c r="G32" s="57">
        <f t="shared" si="7"/>
        <v>73500</v>
      </c>
      <c r="H32" s="65">
        <v>122756</v>
      </c>
      <c r="I32" s="57">
        <f>I30+I25+I15+I9</f>
        <v>74000</v>
      </c>
      <c r="J32" s="57">
        <f t="shared" ref="J32" si="8">J30+J25+J15+J9</f>
        <v>74000</v>
      </c>
      <c r="K32" s="57"/>
      <c r="L32" s="75">
        <v>76500</v>
      </c>
    </row>
    <row r="33" spans="1:12">
      <c r="A33" s="27"/>
      <c r="B33" s="28"/>
      <c r="C33" s="29"/>
      <c r="D33" s="48"/>
      <c r="E33" s="48"/>
      <c r="F33" s="48"/>
      <c r="G33" s="48"/>
      <c r="H33" s="66"/>
      <c r="I33" s="48"/>
      <c r="J33" s="48"/>
    </row>
    <row r="34" spans="1:12">
      <c r="A34" s="27"/>
      <c r="B34" s="28"/>
      <c r="C34" s="29"/>
      <c r="D34" s="48"/>
      <c r="E34" s="48"/>
      <c r="F34" s="48"/>
      <c r="G34" s="48"/>
      <c r="H34" s="66"/>
      <c r="I34" s="48"/>
      <c r="J34" s="48"/>
    </row>
    <row r="35" spans="1:12">
      <c r="A35" s="27"/>
      <c r="B35" s="28"/>
      <c r="C35" s="29"/>
      <c r="D35" s="48"/>
      <c r="E35" s="48"/>
      <c r="F35" s="48"/>
      <c r="G35" s="48"/>
      <c r="H35" s="66"/>
      <c r="I35" s="48"/>
      <c r="J35" s="48"/>
    </row>
    <row r="36" spans="1:12" ht="15.75">
      <c r="A36" s="6" t="s">
        <v>74</v>
      </c>
      <c r="B36" s="7"/>
      <c r="C36" s="7"/>
      <c r="D36" s="45"/>
      <c r="E36" s="45"/>
      <c r="F36" s="45"/>
      <c r="G36" s="45"/>
      <c r="H36" s="67"/>
      <c r="I36" s="45"/>
      <c r="J36" s="45"/>
      <c r="K36" s="45"/>
      <c r="L36" s="45"/>
    </row>
    <row r="37" spans="1:12">
      <c r="A37" s="11">
        <v>41</v>
      </c>
      <c r="B37" s="22" t="s">
        <v>17</v>
      </c>
      <c r="C37" s="10"/>
      <c r="D37" s="46"/>
      <c r="E37" s="46"/>
      <c r="F37" s="46"/>
      <c r="G37" s="46"/>
      <c r="H37" s="68"/>
      <c r="I37" s="46"/>
      <c r="J37" s="46"/>
      <c r="K37" s="46"/>
      <c r="L37" s="46"/>
    </row>
    <row r="38" spans="1:12">
      <c r="A38" s="13" t="s">
        <v>18</v>
      </c>
      <c r="B38" s="3" t="s">
        <v>75</v>
      </c>
      <c r="C38" s="15">
        <v>1002</v>
      </c>
      <c r="D38" s="46">
        <v>13094.2</v>
      </c>
      <c r="E38" s="46">
        <v>1200</v>
      </c>
      <c r="F38" s="46">
        <v>3188</v>
      </c>
      <c r="G38" s="46">
        <v>1200</v>
      </c>
      <c r="H38" s="46">
        <v>13434</v>
      </c>
      <c r="I38" s="46">
        <v>5000</v>
      </c>
      <c r="J38" s="46">
        <v>5000</v>
      </c>
      <c r="K38" s="46"/>
      <c r="L38" s="46">
        <v>5000</v>
      </c>
    </row>
    <row r="39" spans="1:12">
      <c r="A39" s="13" t="s">
        <v>19</v>
      </c>
      <c r="B39" s="3" t="s">
        <v>76</v>
      </c>
      <c r="C39" s="15">
        <v>1756</v>
      </c>
      <c r="D39" s="46">
        <v>1759</v>
      </c>
      <c r="E39" s="46">
        <v>2000</v>
      </c>
      <c r="F39" s="46">
        <v>1725</v>
      </c>
      <c r="G39" s="46">
        <v>1750</v>
      </c>
      <c r="H39" s="46">
        <v>2169</v>
      </c>
      <c r="I39" s="46">
        <v>1800</v>
      </c>
      <c r="J39" s="46">
        <v>1800</v>
      </c>
      <c r="K39" s="46"/>
      <c r="L39" s="46">
        <v>1800</v>
      </c>
    </row>
    <row r="40" spans="1:12">
      <c r="A40" s="13" t="s">
        <v>20</v>
      </c>
      <c r="B40" s="3" t="s">
        <v>77</v>
      </c>
      <c r="C40" s="15">
        <v>0</v>
      </c>
      <c r="D40" s="46">
        <v>0</v>
      </c>
      <c r="E40" s="46">
        <v>500</v>
      </c>
      <c r="F40" s="46">
        <v>0</v>
      </c>
      <c r="G40" s="46">
        <v>500</v>
      </c>
      <c r="H40" s="68">
        <v>0</v>
      </c>
      <c r="I40" s="46">
        <v>500</v>
      </c>
      <c r="J40" s="46">
        <v>500</v>
      </c>
      <c r="K40" s="46"/>
      <c r="L40" s="46">
        <v>500</v>
      </c>
    </row>
    <row r="41" spans="1:12">
      <c r="A41" s="13" t="s">
        <v>21</v>
      </c>
      <c r="B41" s="3" t="s">
        <v>78</v>
      </c>
      <c r="C41" s="30">
        <v>9454</v>
      </c>
      <c r="D41" s="49">
        <v>7027</v>
      </c>
      <c r="E41" s="49">
        <v>7000</v>
      </c>
      <c r="F41" s="46">
        <v>3552</v>
      </c>
      <c r="G41" s="49">
        <v>8000</v>
      </c>
      <c r="H41" s="49">
        <v>3508</v>
      </c>
      <c r="I41" s="49">
        <v>8000</v>
      </c>
      <c r="J41" s="49">
        <v>8000</v>
      </c>
      <c r="K41" s="49"/>
      <c r="L41" s="49">
        <v>6000</v>
      </c>
    </row>
    <row r="42" spans="1:12">
      <c r="A42" s="31" t="s">
        <v>22</v>
      </c>
      <c r="B42" s="3" t="s">
        <v>79</v>
      </c>
      <c r="C42" s="15">
        <v>0</v>
      </c>
      <c r="D42" s="46">
        <v>554</v>
      </c>
      <c r="E42" s="46">
        <v>500</v>
      </c>
      <c r="F42" s="46">
        <v>1023</v>
      </c>
      <c r="G42" s="46">
        <v>500</v>
      </c>
      <c r="H42" s="68">
        <v>982</v>
      </c>
      <c r="I42" s="46">
        <v>600</v>
      </c>
      <c r="J42" s="46">
        <v>600</v>
      </c>
      <c r="K42" s="46"/>
      <c r="L42" s="46">
        <v>1000</v>
      </c>
    </row>
    <row r="43" spans="1:12">
      <c r="A43" s="31" t="s">
        <v>23</v>
      </c>
      <c r="B43" s="3" t="s">
        <v>80</v>
      </c>
      <c r="C43" s="15">
        <v>735</v>
      </c>
      <c r="D43" s="46">
        <v>2005</v>
      </c>
      <c r="E43" s="46">
        <v>750</v>
      </c>
      <c r="F43" s="46">
        <v>1790</v>
      </c>
      <c r="G43" s="46">
        <v>750</v>
      </c>
      <c r="H43" s="68">
        <v>0</v>
      </c>
      <c r="I43" s="46">
        <v>2000</v>
      </c>
      <c r="J43" s="46">
        <v>2000</v>
      </c>
      <c r="K43" s="46"/>
      <c r="L43" s="46">
        <v>1000</v>
      </c>
    </row>
    <row r="44" spans="1:12">
      <c r="A44" s="31"/>
      <c r="B44" s="17" t="s">
        <v>65</v>
      </c>
      <c r="C44" s="18">
        <f>SUM(C38:C43)</f>
        <v>12947</v>
      </c>
      <c r="D44" s="47">
        <f>SUM(D38:D43)</f>
        <v>24439.200000000001</v>
      </c>
      <c r="E44" s="47">
        <f t="shared" ref="E44:G44" si="9">SUM(E38:E43)</f>
        <v>11950</v>
      </c>
      <c r="F44" s="47">
        <v>11278</v>
      </c>
      <c r="G44" s="47">
        <f t="shared" si="9"/>
        <v>12700</v>
      </c>
      <c r="H44" s="47">
        <v>20092</v>
      </c>
      <c r="I44" s="47">
        <f>SUM(I38:I43)</f>
        <v>17900</v>
      </c>
      <c r="J44" s="47">
        <f t="shared" ref="J44" si="10">SUM(J38:J43)</f>
        <v>17900</v>
      </c>
      <c r="K44" s="47"/>
      <c r="L44" s="47">
        <v>15300</v>
      </c>
    </row>
    <row r="45" spans="1:12">
      <c r="A45" s="31"/>
      <c r="B45" s="3"/>
      <c r="C45" s="10"/>
      <c r="D45" s="46"/>
      <c r="E45" s="46"/>
      <c r="F45" s="46"/>
      <c r="G45" s="46"/>
      <c r="H45" s="68"/>
      <c r="I45" s="46"/>
      <c r="J45" s="46"/>
      <c r="K45" s="46"/>
      <c r="L45" s="46"/>
    </row>
    <row r="46" spans="1:12">
      <c r="A46" s="11">
        <v>42</v>
      </c>
      <c r="B46" s="22" t="s">
        <v>81</v>
      </c>
      <c r="C46" s="10"/>
      <c r="D46" s="46"/>
      <c r="E46" s="46"/>
      <c r="F46" s="46"/>
      <c r="G46" s="46"/>
      <c r="H46" s="68"/>
      <c r="I46" s="46"/>
      <c r="J46" s="46"/>
      <c r="K46" s="46"/>
      <c r="L46" s="46"/>
    </row>
    <row r="47" spans="1:12">
      <c r="A47" s="31" t="s">
        <v>24</v>
      </c>
      <c r="B47" s="3" t="s">
        <v>82</v>
      </c>
      <c r="C47" s="10">
        <v>0</v>
      </c>
      <c r="D47" s="46">
        <v>0</v>
      </c>
      <c r="E47" s="46">
        <v>0</v>
      </c>
      <c r="F47" s="46">
        <v>0</v>
      </c>
      <c r="G47" s="46">
        <v>0</v>
      </c>
      <c r="H47" s="68">
        <v>0</v>
      </c>
      <c r="I47" s="46">
        <v>0</v>
      </c>
      <c r="J47" s="46">
        <v>0</v>
      </c>
      <c r="K47" s="46"/>
      <c r="L47" s="46">
        <v>0</v>
      </c>
    </row>
    <row r="48" spans="1:12">
      <c r="A48" s="19"/>
      <c r="B48" s="17" t="s">
        <v>65</v>
      </c>
      <c r="C48" s="18">
        <f>SUM(C46:C47)</f>
        <v>0</v>
      </c>
      <c r="D48" s="50">
        <v>0</v>
      </c>
      <c r="E48" s="50">
        <f>SUM(E46:E47)</f>
        <v>0</v>
      </c>
      <c r="F48" s="50">
        <v>0</v>
      </c>
      <c r="G48" s="50">
        <f>SUM(G46:G47)</f>
        <v>0</v>
      </c>
      <c r="H48" s="70">
        <v>0</v>
      </c>
      <c r="I48" s="50">
        <v>0</v>
      </c>
      <c r="J48" s="50">
        <v>0</v>
      </c>
      <c r="K48" s="50"/>
      <c r="L48" s="50">
        <v>0</v>
      </c>
    </row>
    <row r="49" spans="1:12">
      <c r="A49" s="19"/>
      <c r="B49" s="17"/>
      <c r="C49" s="18"/>
      <c r="D49" s="50"/>
      <c r="E49" s="50"/>
      <c r="F49" s="50"/>
      <c r="G49" s="50"/>
      <c r="H49" s="70"/>
      <c r="I49" s="50"/>
      <c r="J49" s="50"/>
      <c r="K49" s="50"/>
      <c r="L49" s="50"/>
    </row>
    <row r="50" spans="1:12">
      <c r="A50" s="11">
        <v>45</v>
      </c>
      <c r="B50" s="22" t="s">
        <v>25</v>
      </c>
      <c r="C50" s="10"/>
      <c r="D50" s="46"/>
      <c r="E50" s="46"/>
      <c r="F50" s="46"/>
      <c r="G50" s="46"/>
      <c r="H50" s="68"/>
      <c r="I50" s="46"/>
      <c r="J50" s="46"/>
      <c r="K50" s="46"/>
      <c r="L50" s="46"/>
    </row>
    <row r="51" spans="1:12">
      <c r="A51" s="31" t="s">
        <v>26</v>
      </c>
      <c r="B51" s="3" t="s">
        <v>83</v>
      </c>
      <c r="C51" s="15">
        <v>5610</v>
      </c>
      <c r="D51" s="46">
        <v>5760</v>
      </c>
      <c r="E51" s="46">
        <v>6000</v>
      </c>
      <c r="F51" s="46">
        <v>5375</v>
      </c>
      <c r="G51" s="46">
        <v>6000</v>
      </c>
      <c r="H51" s="46">
        <v>4577</v>
      </c>
      <c r="I51" s="46">
        <v>6000</v>
      </c>
      <c r="J51" s="46">
        <v>6000</v>
      </c>
      <c r="K51" s="46"/>
      <c r="L51" s="46">
        <v>6000</v>
      </c>
    </row>
    <row r="52" spans="1:12">
      <c r="A52" s="31" t="s">
        <v>27</v>
      </c>
      <c r="B52" s="3" t="s">
        <v>28</v>
      </c>
      <c r="C52" s="15">
        <v>1002</v>
      </c>
      <c r="D52" s="46">
        <v>35</v>
      </c>
      <c r="E52" s="46">
        <v>50</v>
      </c>
      <c r="F52" s="46">
        <v>0</v>
      </c>
      <c r="G52" s="46">
        <v>50</v>
      </c>
      <c r="H52" s="68">
        <v>0</v>
      </c>
      <c r="I52" s="46">
        <v>50</v>
      </c>
      <c r="J52" s="46">
        <v>50</v>
      </c>
      <c r="K52" s="46"/>
      <c r="L52" s="46">
        <v>50</v>
      </c>
    </row>
    <row r="53" spans="1:12">
      <c r="A53" s="19"/>
      <c r="B53" s="17" t="s">
        <v>65</v>
      </c>
      <c r="C53" s="18">
        <f>SUM(C51:C52)</f>
        <v>6612</v>
      </c>
      <c r="D53" s="47">
        <f>SUM(D51:D52)</f>
        <v>5795</v>
      </c>
      <c r="E53" s="47">
        <f t="shared" ref="E53:G53" si="11">SUM(E51:E52)</f>
        <v>6050</v>
      </c>
      <c r="F53" s="47">
        <v>5375</v>
      </c>
      <c r="G53" s="47">
        <f t="shared" si="11"/>
        <v>6050</v>
      </c>
      <c r="H53" s="47">
        <v>4577</v>
      </c>
      <c r="I53" s="47">
        <f>SUM(I51:I52)</f>
        <v>6050</v>
      </c>
      <c r="J53" s="47">
        <f t="shared" ref="J53" si="12">SUM(J51:J52)</f>
        <v>6050</v>
      </c>
      <c r="K53" s="47"/>
      <c r="L53" s="47">
        <v>6050</v>
      </c>
    </row>
    <row r="54" spans="1:12">
      <c r="A54" s="31"/>
      <c r="B54" s="3"/>
      <c r="C54" s="10"/>
      <c r="D54" s="46"/>
      <c r="E54" s="46"/>
      <c r="F54" s="46"/>
      <c r="G54" s="46"/>
      <c r="H54" s="68"/>
      <c r="I54" s="46"/>
      <c r="J54" s="46"/>
      <c r="K54" s="46"/>
      <c r="L54" s="46"/>
    </row>
    <row r="55" spans="1:12">
      <c r="A55" s="11">
        <v>47</v>
      </c>
      <c r="B55" s="22" t="s">
        <v>29</v>
      </c>
      <c r="C55" s="10"/>
      <c r="D55" s="46"/>
      <c r="E55" s="46"/>
      <c r="F55" s="46"/>
      <c r="G55" s="46"/>
      <c r="H55" s="68"/>
      <c r="I55" s="46"/>
      <c r="J55" s="46"/>
      <c r="K55" s="46"/>
      <c r="L55" s="46"/>
    </row>
    <row r="56" spans="1:12">
      <c r="A56" s="31" t="s">
        <v>30</v>
      </c>
      <c r="B56" s="3" t="s">
        <v>31</v>
      </c>
      <c r="C56" s="15">
        <v>0</v>
      </c>
      <c r="D56" s="46">
        <v>1851</v>
      </c>
      <c r="E56" s="46">
        <v>400</v>
      </c>
      <c r="F56" s="46">
        <v>870</v>
      </c>
      <c r="G56" s="46">
        <v>400</v>
      </c>
      <c r="H56" s="68">
        <v>989</v>
      </c>
      <c r="I56" s="46">
        <v>800</v>
      </c>
      <c r="J56" s="46">
        <v>800</v>
      </c>
      <c r="K56" s="46"/>
      <c r="L56" s="46">
        <v>1000</v>
      </c>
    </row>
    <row r="57" spans="1:12">
      <c r="A57" s="31" t="s">
        <v>32</v>
      </c>
      <c r="B57" s="3" t="s">
        <v>33</v>
      </c>
      <c r="C57" s="15">
        <v>0</v>
      </c>
      <c r="D57" s="46">
        <v>0</v>
      </c>
      <c r="E57" s="46">
        <v>50</v>
      </c>
      <c r="F57" s="46">
        <v>0</v>
      </c>
      <c r="G57" s="46">
        <v>50</v>
      </c>
      <c r="H57" s="68">
        <v>0</v>
      </c>
      <c r="I57" s="46">
        <v>50</v>
      </c>
      <c r="J57" s="46">
        <v>50</v>
      </c>
      <c r="K57" s="46"/>
      <c r="L57" s="46">
        <v>50</v>
      </c>
    </row>
    <row r="58" spans="1:12">
      <c r="A58" s="31" t="s">
        <v>34</v>
      </c>
      <c r="B58" s="3" t="s">
        <v>35</v>
      </c>
      <c r="C58" s="15">
        <v>521</v>
      </c>
      <c r="D58" s="46">
        <v>194</v>
      </c>
      <c r="E58" s="46">
        <v>500</v>
      </c>
      <c r="F58" s="46">
        <v>212</v>
      </c>
      <c r="G58" s="46">
        <v>500</v>
      </c>
      <c r="H58" s="68">
        <v>551</v>
      </c>
      <c r="I58" s="46">
        <v>500</v>
      </c>
      <c r="J58" s="46">
        <v>500</v>
      </c>
      <c r="K58" s="46"/>
      <c r="L58" s="46">
        <v>500</v>
      </c>
    </row>
    <row r="59" spans="1:12">
      <c r="A59" s="31" t="s">
        <v>37</v>
      </c>
      <c r="B59" s="3" t="s">
        <v>36</v>
      </c>
      <c r="C59" s="15">
        <v>5758</v>
      </c>
      <c r="D59" s="46">
        <v>5371</v>
      </c>
      <c r="E59" s="46">
        <v>4500</v>
      </c>
      <c r="F59" s="46">
        <v>1967</v>
      </c>
      <c r="G59" s="46">
        <v>1000</v>
      </c>
      <c r="H59" s="68">
        <v>0</v>
      </c>
      <c r="I59" s="46">
        <v>1000</v>
      </c>
      <c r="J59" s="46">
        <v>1000</v>
      </c>
      <c r="K59" s="46"/>
      <c r="L59" s="46">
        <v>500</v>
      </c>
    </row>
    <row r="60" spans="1:12">
      <c r="A60" s="19"/>
      <c r="B60" s="17" t="s">
        <v>65</v>
      </c>
      <c r="C60" s="18">
        <f>SUM(C56:C59)</f>
        <v>6279</v>
      </c>
      <c r="D60" s="47">
        <f>SUM(D56:D59)</f>
        <v>7416</v>
      </c>
      <c r="E60" s="47">
        <f t="shared" ref="E60:G60" si="13">SUM(E56:E59)</f>
        <v>5450</v>
      </c>
      <c r="F60" s="47">
        <v>3049</v>
      </c>
      <c r="G60" s="47">
        <f t="shared" si="13"/>
        <v>1950</v>
      </c>
      <c r="H60" s="47">
        <v>1540</v>
      </c>
      <c r="I60" s="47">
        <f>SUM(I56:I59)</f>
        <v>2350</v>
      </c>
      <c r="J60" s="47">
        <f t="shared" ref="J60" si="14">SUM(J56:J59)</f>
        <v>2350</v>
      </c>
      <c r="K60" s="47"/>
      <c r="L60" s="47">
        <v>2050</v>
      </c>
    </row>
    <row r="61" spans="1:12">
      <c r="A61" s="31"/>
      <c r="B61" s="32"/>
      <c r="C61" s="10"/>
      <c r="D61" s="46"/>
      <c r="E61" s="46"/>
      <c r="F61" s="46"/>
      <c r="G61" s="46"/>
      <c r="H61" s="68"/>
      <c r="I61" s="46"/>
      <c r="J61" s="46"/>
      <c r="K61" s="46"/>
      <c r="L61" s="46"/>
    </row>
    <row r="62" spans="1:12">
      <c r="A62" s="11">
        <v>48</v>
      </c>
      <c r="B62" s="22" t="s">
        <v>38</v>
      </c>
      <c r="C62" s="10"/>
      <c r="D62" s="46"/>
      <c r="E62" s="46"/>
      <c r="F62" s="46"/>
      <c r="G62" s="46"/>
      <c r="H62" s="68"/>
      <c r="I62" s="46"/>
      <c r="J62" s="46"/>
      <c r="K62" s="46"/>
      <c r="L62" s="46"/>
    </row>
    <row r="63" spans="1:12">
      <c r="A63" s="31" t="s">
        <v>39</v>
      </c>
      <c r="B63" s="3" t="s">
        <v>40</v>
      </c>
      <c r="C63" s="15">
        <v>297</v>
      </c>
      <c r="D63" s="46">
        <v>297</v>
      </c>
      <c r="E63" s="46">
        <v>750</v>
      </c>
      <c r="F63" s="46">
        <v>266</v>
      </c>
      <c r="G63" s="46">
        <v>300</v>
      </c>
      <c r="H63" s="68">
        <v>225</v>
      </c>
      <c r="I63" s="46">
        <v>300</v>
      </c>
      <c r="J63" s="46">
        <v>300</v>
      </c>
      <c r="K63" s="46"/>
      <c r="L63" s="46">
        <v>300</v>
      </c>
    </row>
    <row r="64" spans="1:12">
      <c r="A64" s="19"/>
      <c r="B64" s="17" t="s">
        <v>65</v>
      </c>
      <c r="C64" s="18">
        <f>SUM(C62:C63)</f>
        <v>297</v>
      </c>
      <c r="D64" s="47">
        <f>SUM(D62:D63)</f>
        <v>297</v>
      </c>
      <c r="E64" s="47">
        <f t="shared" ref="E64:G64" si="15">SUM(E62:E63)</f>
        <v>750</v>
      </c>
      <c r="F64" s="47">
        <v>266</v>
      </c>
      <c r="G64" s="47">
        <f t="shared" si="15"/>
        <v>300</v>
      </c>
      <c r="H64" s="69">
        <v>225</v>
      </c>
      <c r="I64" s="47">
        <f>SUM(I62:I63)</f>
        <v>300</v>
      </c>
      <c r="J64" s="47">
        <f t="shared" ref="J64" si="16">SUM(J62:J63)</f>
        <v>300</v>
      </c>
      <c r="K64" s="47"/>
      <c r="L64" s="47">
        <v>300</v>
      </c>
    </row>
    <row r="65" spans="1:17">
      <c r="A65" s="31"/>
      <c r="B65" s="3"/>
      <c r="C65" s="10"/>
      <c r="D65" s="46"/>
      <c r="E65" s="46"/>
      <c r="F65" s="46"/>
      <c r="G65" s="46"/>
      <c r="H65" s="68"/>
      <c r="I65" s="46"/>
      <c r="J65" s="46"/>
      <c r="K65" s="46"/>
      <c r="L65" s="46"/>
    </row>
    <row r="66" spans="1:17">
      <c r="A66" s="11">
        <v>50</v>
      </c>
      <c r="B66" s="22" t="s">
        <v>41</v>
      </c>
      <c r="C66" s="10"/>
      <c r="D66" s="46"/>
      <c r="E66" s="46"/>
      <c r="F66" s="46"/>
      <c r="G66" s="46"/>
      <c r="H66" s="68"/>
      <c r="I66" s="46"/>
      <c r="J66" s="46"/>
      <c r="K66" s="46"/>
      <c r="L66" s="46"/>
    </row>
    <row r="67" spans="1:17">
      <c r="A67" s="31" t="s">
        <v>42</v>
      </c>
      <c r="B67" s="3" t="s">
        <v>84</v>
      </c>
      <c r="C67" s="15">
        <v>6315</v>
      </c>
      <c r="D67" s="46">
        <v>4539</v>
      </c>
      <c r="E67" s="46">
        <v>8000</v>
      </c>
      <c r="F67" s="46">
        <v>2008</v>
      </c>
      <c r="G67" s="46">
        <v>8000</v>
      </c>
      <c r="H67" s="46">
        <v>16836</v>
      </c>
      <c r="I67" s="46">
        <v>8000</v>
      </c>
      <c r="J67" s="46">
        <v>8000</v>
      </c>
      <c r="K67" s="46"/>
      <c r="L67" s="46">
        <v>8000</v>
      </c>
    </row>
    <row r="68" spans="1:17">
      <c r="A68" s="31" t="s">
        <v>118</v>
      </c>
      <c r="B68" s="3" t="s">
        <v>119</v>
      </c>
      <c r="C68" s="15"/>
      <c r="D68" s="46"/>
      <c r="E68" s="46"/>
      <c r="F68" s="46">
        <v>0</v>
      </c>
      <c r="G68" s="46">
        <v>0</v>
      </c>
      <c r="H68" s="46">
        <v>2563</v>
      </c>
      <c r="I68" s="46">
        <v>0</v>
      </c>
      <c r="J68" s="46">
        <v>0</v>
      </c>
      <c r="K68" s="46"/>
      <c r="L68" s="46">
        <v>2500</v>
      </c>
    </row>
    <row r="69" spans="1:17">
      <c r="A69" s="31" t="s">
        <v>43</v>
      </c>
      <c r="B69" s="3" t="s">
        <v>85</v>
      </c>
      <c r="C69" s="15">
        <v>3026</v>
      </c>
      <c r="D69" s="46">
        <v>3343</v>
      </c>
      <c r="E69" s="46">
        <v>4500</v>
      </c>
      <c r="F69" s="46">
        <v>1716</v>
      </c>
      <c r="G69" s="46">
        <v>4500</v>
      </c>
      <c r="H69" s="46">
        <v>2351</v>
      </c>
      <c r="I69" s="46">
        <v>4500</v>
      </c>
      <c r="J69" s="46">
        <v>4500</v>
      </c>
      <c r="K69" s="46"/>
      <c r="L69" s="46">
        <v>4500</v>
      </c>
    </row>
    <row r="70" spans="1:17">
      <c r="A70" s="40">
        <v>50900</v>
      </c>
      <c r="B70" s="3" t="s">
        <v>86</v>
      </c>
      <c r="C70" s="15">
        <v>10500</v>
      </c>
      <c r="D70" s="46">
        <v>12136</v>
      </c>
      <c r="E70" s="46">
        <v>10500</v>
      </c>
      <c r="F70" s="46">
        <v>11684</v>
      </c>
      <c r="G70" s="46">
        <v>10500</v>
      </c>
      <c r="H70" s="46">
        <v>9745</v>
      </c>
      <c r="I70" s="46">
        <v>10500</v>
      </c>
      <c r="J70" s="46">
        <v>10500</v>
      </c>
      <c r="K70" s="46"/>
      <c r="L70" s="46">
        <v>10500</v>
      </c>
    </row>
    <row r="71" spans="1:17">
      <c r="A71" s="40">
        <v>50900</v>
      </c>
      <c r="B71" s="3" t="s">
        <v>87</v>
      </c>
      <c r="C71" s="15">
        <v>1774</v>
      </c>
      <c r="D71" s="46"/>
      <c r="E71" s="46">
        <v>2250</v>
      </c>
      <c r="F71" s="46"/>
      <c r="G71" s="46">
        <v>2250</v>
      </c>
      <c r="H71" s="68"/>
      <c r="I71" s="46">
        <v>2250</v>
      </c>
      <c r="J71" s="46">
        <v>2250</v>
      </c>
      <c r="K71" s="46"/>
      <c r="L71" s="46">
        <v>2250</v>
      </c>
    </row>
    <row r="72" spans="1:17">
      <c r="A72" s="40">
        <v>50901</v>
      </c>
      <c r="B72" s="3" t="s">
        <v>88</v>
      </c>
      <c r="C72" s="15">
        <v>11750</v>
      </c>
      <c r="D72" s="46">
        <v>7000</v>
      </c>
      <c r="E72" s="46">
        <v>7000</v>
      </c>
      <c r="F72" s="46">
        <v>5000</v>
      </c>
      <c r="G72" s="46">
        <v>5000</v>
      </c>
      <c r="H72" s="46">
        <v>5000</v>
      </c>
      <c r="I72" s="46">
        <v>5000</v>
      </c>
      <c r="J72" s="46">
        <v>5000</v>
      </c>
      <c r="K72" s="46"/>
      <c r="L72" s="46">
        <v>5000</v>
      </c>
    </row>
    <row r="73" spans="1:17">
      <c r="A73" s="40">
        <v>50902</v>
      </c>
      <c r="B73" s="3" t="s">
        <v>89</v>
      </c>
      <c r="C73" s="15">
        <v>9950</v>
      </c>
      <c r="D73" s="46">
        <v>6050</v>
      </c>
      <c r="E73" s="46">
        <v>6050</v>
      </c>
      <c r="F73" s="46">
        <v>5000</v>
      </c>
      <c r="G73" s="46">
        <v>5000</v>
      </c>
      <c r="H73" s="46">
        <v>5000</v>
      </c>
      <c r="I73" s="46">
        <v>5000</v>
      </c>
      <c r="J73" s="46">
        <v>5000</v>
      </c>
      <c r="K73" s="46"/>
      <c r="L73" s="46">
        <v>5000</v>
      </c>
    </row>
    <row r="74" spans="1:17">
      <c r="A74" s="40">
        <v>50903</v>
      </c>
      <c r="B74" s="3" t="s">
        <v>90</v>
      </c>
      <c r="C74" s="33">
        <v>7869</v>
      </c>
      <c r="D74" s="51">
        <v>8500</v>
      </c>
      <c r="E74" s="51">
        <v>8500</v>
      </c>
      <c r="F74" s="46">
        <v>8500</v>
      </c>
      <c r="G74" s="51">
        <v>8500</v>
      </c>
      <c r="H74" s="51">
        <v>8500</v>
      </c>
      <c r="I74" s="51">
        <v>8500</v>
      </c>
      <c r="J74" s="51">
        <v>8500</v>
      </c>
      <c r="K74" s="51"/>
      <c r="L74" s="51">
        <v>8500</v>
      </c>
      <c r="M74" s="72"/>
      <c r="N74" s="55"/>
      <c r="O74" s="55"/>
      <c r="P74" s="55"/>
      <c r="Q74" s="55"/>
    </row>
    <row r="75" spans="1:17">
      <c r="A75" s="40">
        <v>50904</v>
      </c>
      <c r="B75" s="3" t="s">
        <v>44</v>
      </c>
      <c r="C75" s="15">
        <v>6000</v>
      </c>
      <c r="D75" s="46">
        <v>6000</v>
      </c>
      <c r="E75" s="46">
        <v>6000</v>
      </c>
      <c r="F75" s="46">
        <v>6000</v>
      </c>
      <c r="G75" s="46">
        <v>6000</v>
      </c>
      <c r="H75" s="46">
        <v>6000</v>
      </c>
      <c r="I75" s="46">
        <v>6000</v>
      </c>
      <c r="J75" s="46">
        <v>6000</v>
      </c>
      <c r="K75" s="46"/>
      <c r="L75" s="46">
        <v>6000</v>
      </c>
      <c r="M75" s="72"/>
      <c r="N75" s="55"/>
      <c r="O75" s="55"/>
      <c r="P75" s="55"/>
      <c r="Q75" s="55"/>
    </row>
    <row r="76" spans="1:17">
      <c r="A76" s="40">
        <v>50905</v>
      </c>
      <c r="B76" s="3" t="s">
        <v>91</v>
      </c>
      <c r="C76" s="15"/>
      <c r="D76" s="46">
        <v>4525</v>
      </c>
      <c r="E76" s="46">
        <v>6000</v>
      </c>
      <c r="F76" s="46">
        <v>3652</v>
      </c>
      <c r="G76" s="46">
        <v>5000</v>
      </c>
      <c r="H76" s="46">
        <v>2645</v>
      </c>
      <c r="I76" s="46">
        <v>5000</v>
      </c>
      <c r="J76" s="46">
        <v>5000</v>
      </c>
      <c r="K76" s="46"/>
      <c r="L76" s="46">
        <v>5000</v>
      </c>
      <c r="M76" s="73"/>
    </row>
    <row r="77" spans="1:17">
      <c r="A77" s="40">
        <v>50906</v>
      </c>
      <c r="B77" s="3" t="s">
        <v>45</v>
      </c>
      <c r="C77" s="15">
        <v>600</v>
      </c>
      <c r="D77" s="46">
        <v>1000</v>
      </c>
      <c r="E77" s="46">
        <v>1000</v>
      </c>
      <c r="F77" s="46">
        <v>1000</v>
      </c>
      <c r="G77" s="46">
        <v>1000</v>
      </c>
      <c r="H77" s="46">
        <v>1000</v>
      </c>
      <c r="I77" s="46">
        <v>1000</v>
      </c>
      <c r="J77" s="46">
        <v>1000</v>
      </c>
      <c r="K77" s="46"/>
      <c r="L77" s="46">
        <v>1000</v>
      </c>
      <c r="M77" s="72"/>
      <c r="N77" s="55"/>
      <c r="O77" s="55"/>
      <c r="P77" s="55"/>
      <c r="Q77" s="55"/>
    </row>
    <row r="78" spans="1:17">
      <c r="A78" s="40">
        <v>50908</v>
      </c>
      <c r="B78" s="3" t="s">
        <v>92</v>
      </c>
      <c r="C78" s="15">
        <v>3000</v>
      </c>
      <c r="D78" s="46">
        <v>3000</v>
      </c>
      <c r="E78" s="46">
        <v>3000</v>
      </c>
      <c r="F78" s="46">
        <v>3000</v>
      </c>
      <c r="G78" s="46">
        <v>3000</v>
      </c>
      <c r="H78" s="46">
        <v>3000</v>
      </c>
      <c r="I78" s="46">
        <v>3000</v>
      </c>
      <c r="J78" s="46">
        <v>3000</v>
      </c>
      <c r="K78" s="46"/>
      <c r="L78" s="46">
        <v>3000</v>
      </c>
      <c r="M78" s="73"/>
    </row>
    <row r="79" spans="1:17">
      <c r="A79" s="40">
        <v>50909</v>
      </c>
      <c r="B79" s="3" t="s">
        <v>93</v>
      </c>
      <c r="C79" s="15"/>
      <c r="D79" s="46"/>
      <c r="E79" s="46"/>
      <c r="F79" s="46">
        <v>3000</v>
      </c>
      <c r="G79" s="46">
        <v>3000</v>
      </c>
      <c r="H79" s="46">
        <v>3000</v>
      </c>
      <c r="I79" s="46">
        <v>3000</v>
      </c>
      <c r="J79" s="46">
        <v>3000</v>
      </c>
      <c r="K79" s="46"/>
      <c r="L79" s="46">
        <v>3000</v>
      </c>
      <c r="M79" s="72"/>
      <c r="N79" s="55"/>
      <c r="O79" s="55"/>
      <c r="P79" s="55"/>
      <c r="Q79" s="55"/>
    </row>
    <row r="80" spans="1:17">
      <c r="A80" s="19"/>
      <c r="B80" s="17" t="s">
        <v>65</v>
      </c>
      <c r="C80" s="18">
        <f>SUM(C67:C78)</f>
        <v>60784</v>
      </c>
      <c r="D80" s="47">
        <f>SUM(D67:D78)</f>
        <v>56093</v>
      </c>
      <c r="E80" s="47">
        <f t="shared" ref="E80:G80" si="17">SUM(E67:E78)</f>
        <v>62800</v>
      </c>
      <c r="F80" s="47">
        <v>50560</v>
      </c>
      <c r="G80" s="47">
        <f t="shared" si="17"/>
        <v>58750</v>
      </c>
      <c r="H80" s="47">
        <v>65639</v>
      </c>
      <c r="I80" s="47">
        <f>SUM(I67:I78)</f>
        <v>58750</v>
      </c>
      <c r="J80" s="47">
        <f t="shared" ref="J80" si="18">SUM(J67:J78)</f>
        <v>58750</v>
      </c>
      <c r="K80" s="47"/>
      <c r="L80" s="47">
        <v>64250</v>
      </c>
      <c r="M80" s="73"/>
    </row>
    <row r="81" spans="1:17">
      <c r="A81" s="31"/>
      <c r="B81" s="3"/>
      <c r="C81" s="10"/>
      <c r="D81" s="46"/>
      <c r="E81" s="46"/>
      <c r="F81" s="46"/>
      <c r="G81" s="46"/>
      <c r="H81" s="68"/>
      <c r="I81" s="46"/>
      <c r="J81" s="46"/>
      <c r="K81" s="46"/>
      <c r="L81" s="46"/>
      <c r="M81" s="72"/>
      <c r="N81" s="55"/>
      <c r="O81" s="55"/>
      <c r="P81" s="55"/>
      <c r="Q81" s="55"/>
    </row>
    <row r="82" spans="1:17">
      <c r="A82" s="11">
        <v>51</v>
      </c>
      <c r="B82" s="22" t="s">
        <v>46</v>
      </c>
      <c r="C82" s="10"/>
      <c r="D82" s="46"/>
      <c r="E82" s="46"/>
      <c r="F82" s="46"/>
      <c r="G82" s="46"/>
      <c r="H82" s="68"/>
      <c r="I82" s="46"/>
      <c r="J82" s="46"/>
      <c r="K82" s="46"/>
      <c r="L82" s="46"/>
      <c r="M82" s="72"/>
      <c r="N82" s="55"/>
      <c r="O82" s="55"/>
      <c r="P82" s="55"/>
      <c r="Q82" s="55"/>
    </row>
    <row r="83" spans="1:17">
      <c r="A83" s="31" t="s">
        <v>47</v>
      </c>
      <c r="B83" s="14" t="s">
        <v>94</v>
      </c>
      <c r="C83" s="15">
        <v>10389</v>
      </c>
      <c r="D83" s="46">
        <v>33708.15</v>
      </c>
      <c r="E83" s="46" t="s">
        <v>71</v>
      </c>
      <c r="F83" s="46">
        <v>33206</v>
      </c>
      <c r="G83" s="46" t="s">
        <v>71</v>
      </c>
      <c r="H83" s="46">
        <v>32021</v>
      </c>
      <c r="I83" s="46" t="s">
        <v>71</v>
      </c>
      <c r="J83" s="46" t="s">
        <v>71</v>
      </c>
      <c r="K83" s="46"/>
      <c r="L83" s="46" t="s">
        <v>71</v>
      </c>
      <c r="M83" s="73"/>
    </row>
    <row r="84" spans="1:17">
      <c r="A84" s="19"/>
      <c r="B84" s="17" t="s">
        <v>65</v>
      </c>
      <c r="C84" s="18">
        <f>SUM(C83:C83)</f>
        <v>10389</v>
      </c>
      <c r="D84" s="47">
        <f>SUM(D83:D83)</f>
        <v>33708.15</v>
      </c>
      <c r="E84" s="47">
        <f t="shared" ref="E84:G84" si="19">SUM(E83:E83)</f>
        <v>0</v>
      </c>
      <c r="F84" s="47">
        <v>33206</v>
      </c>
      <c r="G84" s="47">
        <f t="shared" si="19"/>
        <v>0</v>
      </c>
      <c r="H84" s="47">
        <v>32021</v>
      </c>
      <c r="I84" s="47">
        <f>SUM(I83:I83)</f>
        <v>0</v>
      </c>
      <c r="J84" s="47">
        <f t="shared" ref="J84" si="20">SUM(J83:J83)</f>
        <v>0</v>
      </c>
      <c r="K84" s="47"/>
      <c r="L84" s="47">
        <v>0</v>
      </c>
    </row>
    <row r="85" spans="1:17">
      <c r="A85" s="19"/>
      <c r="B85" s="32"/>
      <c r="C85" s="18"/>
      <c r="D85" s="50"/>
      <c r="E85" s="50"/>
      <c r="F85" s="50"/>
      <c r="G85" s="50"/>
      <c r="H85" s="70"/>
      <c r="I85" s="50"/>
      <c r="J85" s="50"/>
      <c r="K85" s="50"/>
      <c r="L85" s="50"/>
    </row>
    <row r="86" spans="1:17">
      <c r="A86" s="11">
        <v>52</v>
      </c>
      <c r="B86" s="22" t="s">
        <v>48</v>
      </c>
      <c r="C86" s="10"/>
      <c r="D86" s="46"/>
      <c r="E86" s="46"/>
      <c r="F86" s="46"/>
      <c r="G86" s="46"/>
      <c r="H86" s="68"/>
      <c r="I86" s="46"/>
      <c r="J86" s="46"/>
      <c r="K86" s="46"/>
      <c r="L86" s="46"/>
    </row>
    <row r="87" spans="1:17">
      <c r="A87" s="13" t="s">
        <v>49</v>
      </c>
      <c r="B87" s="14" t="s">
        <v>95</v>
      </c>
      <c r="C87" s="15">
        <v>13478</v>
      </c>
      <c r="D87" s="46">
        <v>0</v>
      </c>
      <c r="E87" s="46" t="s">
        <v>71</v>
      </c>
      <c r="F87" s="46">
        <v>0</v>
      </c>
      <c r="G87" s="46" t="s">
        <v>71</v>
      </c>
      <c r="H87" s="68">
        <v>0</v>
      </c>
      <c r="I87" s="46" t="s">
        <v>71</v>
      </c>
      <c r="J87" s="46" t="s">
        <v>71</v>
      </c>
      <c r="K87" s="46"/>
      <c r="L87" s="46" t="s">
        <v>71</v>
      </c>
    </row>
    <row r="88" spans="1:17">
      <c r="A88" s="13" t="s">
        <v>50</v>
      </c>
      <c r="B88" s="21" t="s">
        <v>96</v>
      </c>
      <c r="C88" s="15">
        <v>5763</v>
      </c>
      <c r="D88" s="46">
        <v>5675</v>
      </c>
      <c r="E88" s="46">
        <v>10000</v>
      </c>
      <c r="F88" s="46">
        <v>9161</v>
      </c>
      <c r="G88" s="46">
        <v>10000</v>
      </c>
      <c r="H88" s="46">
        <v>2000</v>
      </c>
      <c r="I88" s="46">
        <v>7500</v>
      </c>
      <c r="J88" s="46">
        <v>7500</v>
      </c>
      <c r="K88" s="46"/>
      <c r="L88" s="46">
        <v>7500</v>
      </c>
    </row>
    <row r="89" spans="1:17">
      <c r="A89" s="19"/>
      <c r="B89" s="17" t="s">
        <v>65</v>
      </c>
      <c r="C89" s="18">
        <f>SUM(C86:C88)</f>
        <v>19241</v>
      </c>
      <c r="D89" s="47">
        <f>SUM(D86:D88)</f>
        <v>5675</v>
      </c>
      <c r="E89" s="47">
        <f t="shared" ref="E89:G89" si="21">SUM(E86:E88)</f>
        <v>10000</v>
      </c>
      <c r="F89" s="47">
        <v>9161</v>
      </c>
      <c r="G89" s="47">
        <f t="shared" si="21"/>
        <v>10000</v>
      </c>
      <c r="H89" s="47">
        <v>2000</v>
      </c>
      <c r="I89" s="47">
        <f>SUM(I86:I88)</f>
        <v>7500</v>
      </c>
      <c r="J89" s="47">
        <f t="shared" ref="J89" si="22">SUM(J86:J88)</f>
        <v>7500</v>
      </c>
      <c r="K89" s="47"/>
      <c r="L89" s="47">
        <v>7500</v>
      </c>
      <c r="N89" s="54"/>
    </row>
    <row r="90" spans="1:17">
      <c r="A90" s="19"/>
      <c r="B90" s="17"/>
      <c r="C90" s="18"/>
      <c r="D90" s="50"/>
      <c r="E90" s="50"/>
      <c r="F90" s="50"/>
      <c r="G90" s="50"/>
      <c r="H90" s="70"/>
      <c r="I90" s="50"/>
      <c r="J90" s="50"/>
      <c r="K90" s="50"/>
      <c r="L90" s="50"/>
      <c r="N90" s="54"/>
    </row>
    <row r="91" spans="1:17">
      <c r="A91" s="11">
        <v>53</v>
      </c>
      <c r="B91" s="22" t="s">
        <v>97</v>
      </c>
      <c r="C91" s="10"/>
      <c r="D91" s="46"/>
      <c r="E91" s="46"/>
      <c r="F91" s="46"/>
      <c r="G91" s="46"/>
      <c r="H91" s="68"/>
      <c r="I91" s="46"/>
      <c r="J91" s="46"/>
      <c r="K91" s="46"/>
      <c r="L91" s="46"/>
    </row>
    <row r="92" spans="1:17">
      <c r="A92" s="31" t="s">
        <v>51</v>
      </c>
      <c r="B92" s="3" t="s">
        <v>98</v>
      </c>
      <c r="C92" s="15">
        <v>3622</v>
      </c>
      <c r="D92" s="46">
        <v>5000</v>
      </c>
      <c r="E92" s="46">
        <v>5000</v>
      </c>
      <c r="F92" s="46">
        <v>5000</v>
      </c>
      <c r="G92" s="46">
        <v>5000</v>
      </c>
      <c r="H92" s="46">
        <v>5000</v>
      </c>
      <c r="I92" s="46">
        <v>5000</v>
      </c>
      <c r="J92" s="46">
        <v>5000</v>
      </c>
      <c r="K92" s="46"/>
      <c r="L92" s="46">
        <v>5000</v>
      </c>
    </row>
    <row r="93" spans="1:17">
      <c r="A93" s="41"/>
      <c r="B93" s="17" t="s">
        <v>65</v>
      </c>
      <c r="C93" s="35">
        <f>SUM(C92)</f>
        <v>3622</v>
      </c>
      <c r="D93" s="52">
        <f>SUM(D92)</f>
        <v>5000</v>
      </c>
      <c r="E93" s="52">
        <f t="shared" ref="E93:G93" si="23">SUM(E92)</f>
        <v>5000</v>
      </c>
      <c r="F93" s="52">
        <v>5000</v>
      </c>
      <c r="G93" s="52">
        <f t="shared" si="23"/>
        <v>5000</v>
      </c>
      <c r="H93" s="52">
        <v>5000</v>
      </c>
      <c r="I93" s="52">
        <f>SUM(I92)</f>
        <v>5000</v>
      </c>
      <c r="J93" s="52">
        <f t="shared" ref="J93" si="24">SUM(J92)</f>
        <v>5000</v>
      </c>
      <c r="K93" s="52"/>
      <c r="L93" s="52">
        <v>5000</v>
      </c>
    </row>
    <row r="94" spans="1:17">
      <c r="A94" s="41"/>
      <c r="B94" s="3"/>
      <c r="C94" s="15"/>
      <c r="D94" s="46"/>
      <c r="E94" s="46"/>
      <c r="F94" s="46"/>
      <c r="G94" s="46"/>
      <c r="H94" s="68"/>
      <c r="I94" s="46"/>
      <c r="J94" s="46"/>
      <c r="K94" s="46"/>
      <c r="L94" s="46"/>
    </row>
    <row r="95" spans="1:17">
      <c r="A95" s="11" t="s">
        <v>103</v>
      </c>
      <c r="B95" s="22" t="s">
        <v>104</v>
      </c>
      <c r="C95" s="15"/>
      <c r="D95" s="46"/>
      <c r="E95" s="46"/>
      <c r="F95" s="46"/>
      <c r="G95" s="46"/>
      <c r="H95" s="68"/>
      <c r="I95" s="46"/>
      <c r="J95" s="46"/>
      <c r="K95" s="46"/>
      <c r="L95" s="46"/>
    </row>
    <row r="96" spans="1:17">
      <c r="A96" s="1" t="s">
        <v>52</v>
      </c>
      <c r="B96" s="3" t="s">
        <v>102</v>
      </c>
      <c r="C96" s="15"/>
      <c r="D96" s="46">
        <v>-6554</v>
      </c>
      <c r="E96" s="46"/>
      <c r="F96" s="46">
        <v>-6988</v>
      </c>
      <c r="G96" s="46"/>
      <c r="H96" s="46">
        <v>-12429</v>
      </c>
      <c r="I96" s="46"/>
      <c r="J96" s="46"/>
      <c r="K96" s="46"/>
      <c r="L96" s="46"/>
    </row>
    <row r="97" spans="1:12">
      <c r="A97" s="34"/>
      <c r="B97" s="17" t="s">
        <v>65</v>
      </c>
      <c r="C97" s="35">
        <f>SUM(C96)</f>
        <v>0</v>
      </c>
      <c r="D97" s="52">
        <f>SUM(D96)</f>
        <v>-6554</v>
      </c>
      <c r="E97" s="52">
        <f t="shared" ref="E97:G97" si="25">SUM(E96)</f>
        <v>0</v>
      </c>
      <c r="F97" s="52">
        <v>-6988</v>
      </c>
      <c r="G97" s="52">
        <f t="shared" si="25"/>
        <v>0</v>
      </c>
      <c r="H97" s="52">
        <v>-12429</v>
      </c>
      <c r="I97" s="52">
        <f>SUM(I96)</f>
        <v>0</v>
      </c>
      <c r="J97" s="52">
        <f t="shared" ref="J97" si="26">SUM(J96)</f>
        <v>0</v>
      </c>
      <c r="K97" s="52"/>
      <c r="L97" s="52">
        <v>0</v>
      </c>
    </row>
    <row r="98" spans="1:12">
      <c r="A98" s="31"/>
      <c r="B98" s="3"/>
      <c r="C98" s="10"/>
      <c r="D98" s="46"/>
      <c r="E98" s="46"/>
      <c r="F98" s="46"/>
      <c r="G98" s="46"/>
      <c r="H98" s="68"/>
      <c r="I98" s="46"/>
      <c r="J98" s="46"/>
      <c r="K98" s="46"/>
      <c r="L98" s="46"/>
    </row>
    <row r="99" spans="1:12">
      <c r="A99" s="11">
        <v>58</v>
      </c>
      <c r="B99" s="22" t="s">
        <v>53</v>
      </c>
      <c r="C99" s="10"/>
      <c r="D99" s="46"/>
      <c r="E99" s="46"/>
      <c r="F99" s="46"/>
      <c r="G99" s="46"/>
      <c r="H99" s="68"/>
      <c r="I99" s="46"/>
      <c r="J99" s="46"/>
      <c r="K99" s="46"/>
      <c r="L99" s="46"/>
    </row>
    <row r="100" spans="1:12">
      <c r="A100" s="31" t="s">
        <v>54</v>
      </c>
      <c r="B100" s="3" t="s">
        <v>55</v>
      </c>
      <c r="C100" s="15">
        <v>1260</v>
      </c>
      <c r="D100" s="46">
        <v>934</v>
      </c>
      <c r="E100" s="46">
        <v>1000</v>
      </c>
      <c r="F100" s="46">
        <v>36</v>
      </c>
      <c r="G100" s="46">
        <v>1000</v>
      </c>
      <c r="H100" s="68">
        <v>352</v>
      </c>
      <c r="I100" s="46">
        <v>1000</v>
      </c>
      <c r="J100" s="46">
        <v>1000</v>
      </c>
      <c r="K100" s="46"/>
      <c r="L100" s="46">
        <v>1000</v>
      </c>
    </row>
    <row r="101" spans="1:12">
      <c r="A101" s="31" t="s">
        <v>57</v>
      </c>
      <c r="B101" s="3" t="s">
        <v>58</v>
      </c>
      <c r="C101" s="15"/>
      <c r="D101" s="46">
        <v>-625</v>
      </c>
      <c r="E101" s="46" t="s">
        <v>15</v>
      </c>
      <c r="F101" s="46">
        <v>3200</v>
      </c>
      <c r="G101" s="46" t="s">
        <v>15</v>
      </c>
      <c r="H101" s="68">
        <v>0</v>
      </c>
      <c r="I101" s="46" t="s">
        <v>15</v>
      </c>
      <c r="J101" s="46" t="s">
        <v>15</v>
      </c>
      <c r="K101" s="46"/>
      <c r="L101" s="46" t="s">
        <v>71</v>
      </c>
    </row>
    <row r="102" spans="1:12">
      <c r="A102" s="31" t="s">
        <v>56</v>
      </c>
      <c r="B102" s="3" t="s">
        <v>99</v>
      </c>
      <c r="C102" s="15">
        <v>497</v>
      </c>
      <c r="D102" s="46">
        <v>750</v>
      </c>
      <c r="E102" s="46" t="s">
        <v>15</v>
      </c>
      <c r="F102" s="46">
        <v>0</v>
      </c>
      <c r="G102" s="46" t="s">
        <v>15</v>
      </c>
      <c r="H102" s="68">
        <v>0</v>
      </c>
      <c r="I102" s="46" t="s">
        <v>15</v>
      </c>
      <c r="J102" s="46" t="s">
        <v>15</v>
      </c>
      <c r="K102" s="46"/>
      <c r="L102" s="46" t="s">
        <v>71</v>
      </c>
    </row>
    <row r="103" spans="1:12">
      <c r="A103" s="19"/>
      <c r="B103" s="17" t="s">
        <v>65</v>
      </c>
      <c r="C103" s="18">
        <f>SUM(C100:C102)</f>
        <v>1757</v>
      </c>
      <c r="D103" s="50">
        <v>1059</v>
      </c>
      <c r="E103" s="50">
        <f>SUM(E100:E102)</f>
        <v>1000</v>
      </c>
      <c r="F103" s="50">
        <v>3236</v>
      </c>
      <c r="G103" s="50">
        <f>SUM(G100:G102)</f>
        <v>1000</v>
      </c>
      <c r="H103" s="70">
        <v>352</v>
      </c>
      <c r="I103" s="50">
        <f>SUM(I100:I102)</f>
        <v>1000</v>
      </c>
      <c r="J103" s="50">
        <f>SUM(J100:J102)</f>
        <v>1000</v>
      </c>
      <c r="K103" s="50"/>
      <c r="L103" s="50">
        <v>1000</v>
      </c>
    </row>
    <row r="104" spans="1:12">
      <c r="A104" s="25"/>
      <c r="B104" s="9"/>
      <c r="C104" s="10"/>
      <c r="D104" s="46"/>
      <c r="E104" s="46"/>
      <c r="F104" s="46"/>
      <c r="G104" s="46"/>
      <c r="H104" s="68"/>
      <c r="I104" s="46"/>
      <c r="J104" s="46"/>
      <c r="K104" s="46"/>
      <c r="L104" s="46"/>
    </row>
    <row r="105" spans="1:12">
      <c r="A105" s="36"/>
      <c r="B105" s="37" t="s">
        <v>100</v>
      </c>
      <c r="C105" s="38">
        <f>C103+C97+C89+C84+C80+C64+C60+C53+C48+C44+C93</f>
        <v>121928</v>
      </c>
      <c r="D105" s="53">
        <v>132928.34999999998</v>
      </c>
      <c r="E105" s="47">
        <f>E103+E97+E89+E84+E80+E64+E60+E53+E48+E44+E93</f>
        <v>103000</v>
      </c>
      <c r="F105" s="47">
        <v>114143</v>
      </c>
      <c r="G105" s="47">
        <f>G103+G97+G89+G84+G80+G64+G60+G53+G48+G44+G93</f>
        <v>95750</v>
      </c>
      <c r="H105" s="47">
        <v>119017</v>
      </c>
      <c r="I105" s="47">
        <f>I103+I97+I89+I84+I80+I64+I60+I53+I48+I44+I93</f>
        <v>98850</v>
      </c>
      <c r="J105" s="47">
        <f>J103+J97+J89+J84+J80+J64+J60+J53+J48+J44+J93</f>
        <v>98850</v>
      </c>
      <c r="K105" s="47"/>
      <c r="L105" s="47">
        <v>101450</v>
      </c>
    </row>
    <row r="106" spans="1:12">
      <c r="A106" s="36"/>
      <c r="B106" s="37"/>
      <c r="C106" s="10"/>
      <c r="D106" s="51"/>
      <c r="E106" s="51"/>
      <c r="F106" s="51"/>
      <c r="G106" s="51"/>
      <c r="H106" s="71"/>
      <c r="I106" s="51"/>
      <c r="J106" s="51"/>
      <c r="K106" s="51"/>
      <c r="L106" s="51"/>
    </row>
    <row r="107" spans="1:12">
      <c r="A107" s="36"/>
      <c r="B107" s="18" t="s">
        <v>101</v>
      </c>
      <c r="C107" s="38">
        <f>C32-C105</f>
        <v>-28613</v>
      </c>
      <c r="D107" s="47">
        <f>D32-D105</f>
        <v>10912.650000000023</v>
      </c>
      <c r="E107" s="47">
        <f>E32-E105</f>
        <v>-23750</v>
      </c>
      <c r="F107" s="47">
        <v>39672</v>
      </c>
      <c r="G107" s="47">
        <f>G32-G105</f>
        <v>-22250</v>
      </c>
      <c r="H107" s="47">
        <v>3738</v>
      </c>
      <c r="I107" s="47">
        <f>I32-I105</f>
        <v>-24850</v>
      </c>
      <c r="J107" s="47">
        <f>J32-J105</f>
        <v>-24850</v>
      </c>
      <c r="K107" s="47"/>
      <c r="L107" s="47">
        <v>-24950</v>
      </c>
    </row>
  </sheetData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CarlenNeeli</dc:creator>
  <cp:lastModifiedBy>Familie van Brakel</cp:lastModifiedBy>
  <cp:lastPrinted>2016-10-08T10:48:09Z</cp:lastPrinted>
  <dcterms:created xsi:type="dcterms:W3CDTF">2015-10-13T18:46:14Z</dcterms:created>
  <dcterms:modified xsi:type="dcterms:W3CDTF">2017-10-12T15:27:28Z</dcterms:modified>
</cp:coreProperties>
</file>